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Transparency\Pension Transparency Star\"/>
    </mc:Choice>
  </mc:AlternateContent>
  <xr:revisionPtr revIDLastSave="0" documentId="13_ncr:1_{5D5604E6-CDF4-4317-AE2D-CE90B20C3892}" xr6:coauthVersionLast="47" xr6:coauthVersionMax="47" xr10:uidLastSave="{00000000-0000-0000-0000-000000000000}"/>
  <bookViews>
    <workbookView xWindow="28680" yWindow="-120" windowWidth="29040" windowHeight="15840" activeTab="1" xr2:uid="{550B3F1D-5E32-4993-9FC5-0E02C179D3B9}"/>
  </bookViews>
  <sheets>
    <sheet name="Actuarial Accrued Liability" sheetId="1" r:id="rId1"/>
    <sheet name="Actuarial DeterminContributions" sheetId="2" r:id="rId2"/>
    <sheet name="Sheet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2" l="1"/>
  <c r="F24" i="2"/>
  <c r="E24" i="2"/>
  <c r="L34" i="1"/>
  <c r="K34" i="1"/>
  <c r="K33" i="1"/>
  <c r="J34" i="1"/>
  <c r="J33" i="1"/>
  <c r="H33" i="1"/>
  <c r="L33" i="1"/>
  <c r="D24" i="2"/>
  <c r="J32" i="1" l="1"/>
  <c r="L32" i="1" s="1"/>
  <c r="K32" i="1"/>
  <c r="L31" i="1"/>
  <c r="L30" i="1"/>
  <c r="L29" i="1"/>
  <c r="L28" i="1"/>
  <c r="L27" i="1"/>
  <c r="K31" i="1"/>
  <c r="K30" i="1"/>
  <c r="K29" i="1"/>
  <c r="K28" i="1"/>
  <c r="K27" i="1"/>
  <c r="J31" i="1"/>
  <c r="J30" i="1"/>
  <c r="J29" i="1"/>
  <c r="J28" i="1"/>
  <c r="J27" i="1"/>
</calcChain>
</file>

<file path=xl/sharedStrings.xml><?xml version="1.0" encoding="utf-8"?>
<sst xmlns="http://schemas.openxmlformats.org/spreadsheetml/2006/main" count="23" uniqueCount="18">
  <si>
    <t>Actuarial Value of Assets (funded)</t>
  </si>
  <si>
    <t>Unfunded Actuarial Accrued Liability</t>
  </si>
  <si>
    <t>Actuarial Determined Contributions</t>
  </si>
  <si>
    <t>(as a % of pay)</t>
  </si>
  <si>
    <t>Year</t>
  </si>
  <si>
    <t>Employee Rate</t>
  </si>
  <si>
    <t>Employer ADC Rate</t>
  </si>
  <si>
    <t>Total ADC Contributions</t>
  </si>
  <si>
    <t>n/a</t>
  </si>
  <si>
    <t>Actual Contribution Rate</t>
  </si>
  <si>
    <t>TMRS Full Rate (ADC)</t>
  </si>
  <si>
    <t>TMRS Min. Rate (Phase-in)</t>
  </si>
  <si>
    <t>Total Actuarial Accrued Liability</t>
  </si>
  <si>
    <t>Funded Ratio</t>
  </si>
  <si>
    <t>Unfunded Ratio</t>
  </si>
  <si>
    <t>Annual Covered Payroll</t>
  </si>
  <si>
    <t>Valuation Payroll</t>
  </si>
  <si>
    <t>Minimum Employer Phase-in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</si>
</sst>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NumberFormat="1" applyFont="1"/>
    <xf numFmtId="5" fontId="0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2" applyNumberFormat="1" applyFont="1"/>
    <xf numFmtId="10" fontId="0" fillId="0" borderId="0" xfId="2" applyNumberFormat="1" applyFont="1"/>
    <xf numFmtId="10" fontId="0" fillId="0" borderId="0" xfId="0" applyNumberFormat="1"/>
    <xf numFmtId="0" fontId="2" fillId="0" borderId="0" xfId="0" applyFont="1" applyAlignment="1">
      <alignment horizontal="center" wrapText="1"/>
    </xf>
    <xf numFmtId="5" fontId="0" fillId="0" borderId="0" xfId="0" applyNumberFormat="1"/>
    <xf numFmtId="0" fontId="0" fillId="2" borderId="0" xfId="0" applyFill="1"/>
    <xf numFmtId="0" fontId="3" fillId="2" borderId="0" xfId="0" applyFont="1" applyFill="1"/>
    <xf numFmtId="10" fontId="2" fillId="0" borderId="0" xfId="2" applyNumberFormat="1" applyFont="1"/>
    <xf numFmtId="10" fontId="2" fillId="0" borderId="0" xfId="0" applyNumberFormat="1" applyFont="1"/>
    <xf numFmtId="166" fontId="0" fillId="0" borderId="0" xfId="3" applyNumberFormat="1" applyFon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City of Anna Pension Funding</a:t>
            </a:r>
          </a:p>
          <a:p>
            <a:pPr>
              <a:defRPr/>
            </a:pPr>
            <a:r>
              <a:rPr lang="en-US" sz="1200" b="1" i="1" baseline="0">
                <a:solidFill>
                  <a:sysClr val="windowText" lastClr="000000"/>
                </a:solidFill>
              </a:rPr>
              <a:t>Actuarial Value of Assets + Unfunded Liability = Actuarial Accrued Liability</a:t>
            </a:r>
          </a:p>
        </c:rich>
      </c:tx>
      <c:layout>
        <c:manualLayout>
          <c:xMode val="edge"/>
          <c:yMode val="edge"/>
          <c:x val="0.12376447699282345"/>
          <c:y val="2.3738872403560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302969160104987"/>
          <c:y val="0.17162750217580505"/>
          <c:w val="0.77505364173228342"/>
          <c:h val="0.63664617640810561"/>
        </c:manualLayout>
      </c:layout>
      <c:areaChart>
        <c:grouping val="stacked"/>
        <c:varyColors val="0"/>
        <c:ser>
          <c:idx val="0"/>
          <c:order val="0"/>
          <c:tx>
            <c:strRef>
              <c:f>'Actuarial Accrued Liability'!$H$26</c:f>
              <c:strCache>
                <c:ptCount val="1"/>
                <c:pt idx="0">
                  <c:v>Unfunded Actuarial Accrued Liability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cat>
            <c:numRef>
              <c:f>'Actuarial Accrued Liability'!$G$27:$G$34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'Actuarial Accrued Liability'!$H$27:$H$34</c:f>
              <c:numCache>
                <c:formatCode>"$"#,##0_);\("$"#,##0\)</c:formatCode>
                <c:ptCount val="8"/>
                <c:pt idx="0">
                  <c:v>876413</c:v>
                </c:pt>
                <c:pt idx="1">
                  <c:v>1039517</c:v>
                </c:pt>
                <c:pt idx="2">
                  <c:v>1016895</c:v>
                </c:pt>
                <c:pt idx="3">
                  <c:v>701764</c:v>
                </c:pt>
                <c:pt idx="4">
                  <c:v>1302999</c:v>
                </c:pt>
                <c:pt idx="5">
                  <c:v>1300634</c:v>
                </c:pt>
                <c:pt idx="6" formatCode="_(&quot;$&quot;* #,##0_);_(&quot;$&quot;* \(#,##0\);_(&quot;$&quot;* &quot;-&quot;??_);_(@_)">
                  <c:v>1343951</c:v>
                </c:pt>
                <c:pt idx="7">
                  <c:v>1634872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94-4B19-B2C7-FD9749A602E9}"/>
            </c:ext>
          </c:extLst>
        </c:ser>
        <c:ser>
          <c:idx val="1"/>
          <c:order val="1"/>
          <c:tx>
            <c:strRef>
              <c:f>'Actuarial Accrued Liability'!$I$26</c:f>
              <c:strCache>
                <c:ptCount val="1"/>
                <c:pt idx="0">
                  <c:v>Actuarial Value of Assets (funded)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cat>
            <c:numRef>
              <c:f>'Actuarial Accrued Liability'!$G$27:$G$34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'Actuarial Accrued Liability'!$I$27:$I$34</c:f>
              <c:numCache>
                <c:formatCode>"$"#,##0_);\("$"#,##0\)</c:formatCode>
                <c:ptCount val="8"/>
                <c:pt idx="0">
                  <c:v>3328967</c:v>
                </c:pt>
                <c:pt idx="1">
                  <c:v>3802316</c:v>
                </c:pt>
                <c:pt idx="2">
                  <c:v>4615017</c:v>
                </c:pt>
                <c:pt idx="3">
                  <c:v>5854709</c:v>
                </c:pt>
                <c:pt idx="4">
                  <c:v>6387205</c:v>
                </c:pt>
                <c:pt idx="5">
                  <c:v>8100844</c:v>
                </c:pt>
                <c:pt idx="6">
                  <c:v>9662166</c:v>
                </c:pt>
                <c:pt idx="7">
                  <c:v>11846683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94-4B19-B2C7-FD9749A60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119032"/>
        <c:axId val="511118704"/>
      </c:areaChart>
      <c:catAx>
        <c:axId val="511119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118704"/>
        <c:crosses val="autoZero"/>
        <c:auto val="1"/>
        <c:lblAlgn val="ctr"/>
        <c:lblOffset val="100"/>
        <c:noMultiLvlLbl val="0"/>
      </c:catAx>
      <c:valAx>
        <c:axId val="51111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119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City of</a:t>
            </a:r>
            <a:r>
              <a:rPr lang="en-US" sz="900" baseline="0"/>
              <a:t> Anna Employer Contribution</a:t>
            </a:r>
          </a:p>
          <a:p>
            <a:pPr>
              <a:defRPr/>
            </a:pPr>
            <a:r>
              <a:rPr lang="en-US" sz="900" b="0" i="1" baseline="0"/>
              <a:t>Actuarially Determined Contribution (ADC) vs. Actual Contribution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'Actuarial DeterminContributions'!$L$28</c:f>
              <c:strCache>
                <c:ptCount val="1"/>
                <c:pt idx="0">
                  <c:v>Actual Contribution 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'Actuarial DeterminContributions'!$K$29:$K$33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'Actuarial DeterminContributions'!$L$29:$L$33</c:f>
              <c:numCache>
                <c:formatCode>0.00%</c:formatCode>
                <c:ptCount val="5"/>
                <c:pt idx="0">
                  <c:v>0.14380000000000001</c:v>
                </c:pt>
                <c:pt idx="1">
                  <c:v>0.14799999999999999</c:v>
                </c:pt>
                <c:pt idx="2">
                  <c:v>0.14219999999999999</c:v>
                </c:pt>
                <c:pt idx="3">
                  <c:v>0.14180000000000001</c:v>
                </c:pt>
                <c:pt idx="4">
                  <c:v>0.14069999999999999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5-4134-A2F1-9FBF2F424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6235864"/>
        <c:axId val="626236848"/>
      </c:barChart>
      <c:lineChart>
        <c:grouping val="standard"/>
        <c:varyColors val="0"/>
        <c:ser>
          <c:idx val="1"/>
          <c:order val="1"/>
          <c:tx>
            <c:strRef>
              <c:f>'Actuarial DeterminContributions'!$M$28</c:f>
              <c:strCache>
                <c:ptCount val="1"/>
                <c:pt idx="0">
                  <c:v>TMRS Full Rate (ADC)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'Actuarial DeterminContributions'!$K$29:$K$33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'Actuarial DeterminContributions'!$M$29:$M$33</c:f>
              <c:numCache>
                <c:formatCode>0.00%</c:formatCode>
                <c:ptCount val="5"/>
                <c:pt idx="0">
                  <c:v>0.14380000000000001</c:v>
                </c:pt>
                <c:pt idx="1">
                  <c:v>0.14799999999999999</c:v>
                </c:pt>
                <c:pt idx="2">
                  <c:v>0.14219999999999999</c:v>
                </c:pt>
                <c:pt idx="3">
                  <c:v>0.14180000000000001</c:v>
                </c:pt>
                <c:pt idx="4">
                  <c:v>0.14069999999999999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5-4134-A2F1-9FBF2F424FCC}"/>
            </c:ext>
          </c:extLst>
        </c:ser>
        <c:ser>
          <c:idx val="2"/>
          <c:order val="2"/>
          <c:tx>
            <c:strRef>
              <c:f>'Actuarial DeterminContributions'!$N$28</c:f>
              <c:strCache>
                <c:ptCount val="1"/>
                <c:pt idx="0">
                  <c:v>TMRS Min. Rate (Phase-in)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'Actuarial DeterminContributions'!$K$29:$K$33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'Actuarial DeterminContributions'!$N$29:$N$33</c:f>
              <c:numCache>
                <c:formatCode>0.00%</c:formatCode>
                <c:ptCount val="5"/>
                <c:pt idx="0">
                  <c:v>0.14119999999999999</c:v>
                </c:pt>
                <c:pt idx="1">
                  <c:v>0.14799999999999999</c:v>
                </c:pt>
                <c:pt idx="2">
                  <c:v>0.14219999999999999</c:v>
                </c:pt>
                <c:pt idx="3">
                  <c:v>0.14180000000000001</c:v>
                </c:pt>
                <c:pt idx="4">
                  <c:v>0.14069999999999999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65-4134-A2F1-9FBF2F424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235864"/>
        <c:axId val="626236848"/>
      </c:lineChart>
      <c:catAx>
        <c:axId val="626235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6236848"/>
        <c:crosses val="autoZero"/>
        <c:auto val="1"/>
        <c:lblAlgn val="ctr"/>
        <c:lblOffset val="100"/>
        <c:noMultiLvlLbl val="0"/>
      </c:catAx>
      <c:valAx>
        <c:axId val="62623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6235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1</xdr:row>
      <xdr:rowOff>66675</xdr:rowOff>
    </xdr:from>
    <xdr:to>
      <xdr:col>15</xdr:col>
      <xdr:colOff>400050</xdr:colOff>
      <xdr:row>20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0D84AD-2184-4DC8-97EB-3DCE69B1F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476250</xdr:colOff>
      <xdr:row>11</xdr:row>
      <xdr:rowOff>133350</xdr:rowOff>
    </xdr:from>
    <xdr:to>
      <xdr:col>8</xdr:col>
      <xdr:colOff>161925</xdr:colOff>
      <xdr:row>13</xdr:row>
      <xdr:rowOff>47625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D406129-D0FC-45FE-AC99-52A3621774E5}"/>
            </a:ext>
          </a:extLst>
        </xdr:cNvPr>
        <xdr:cNvSpPr txBox="1"/>
      </xdr:nvSpPr>
      <xdr:spPr>
        <a:xfrm>
          <a:off x="5210175" y="2228850"/>
          <a:ext cx="438150" cy="2952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79%</a:t>
          </a:r>
        </a:p>
      </xdr:txBody>
    </xdr:sp>
    <xdr:clientData/>
  </xdr:twoCellAnchor>
  <xdr:twoCellAnchor>
    <xdr:from>
      <xdr:col>8</xdr:col>
      <xdr:colOff>390525</xdr:colOff>
      <xdr:row>11</xdr:row>
      <xdr:rowOff>104775</xdr:rowOff>
    </xdr:from>
    <xdr:to>
      <xdr:col>9</xdr:col>
      <xdr:colOff>85725</xdr:colOff>
      <xdr:row>13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6E19685-BD2A-45F1-88C1-595450A09D43}"/>
            </a:ext>
          </a:extLst>
        </xdr:cNvPr>
        <xdr:cNvSpPr txBox="1"/>
      </xdr:nvSpPr>
      <xdr:spPr>
        <a:xfrm>
          <a:off x="5876925" y="2200275"/>
          <a:ext cx="523875" cy="2952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79%</a:t>
          </a:r>
        </a:p>
      </xdr:txBody>
    </xdr:sp>
    <xdr:clientData/>
  </xdr:twoCellAnchor>
  <xdr:twoCellAnchor>
    <xdr:from>
      <xdr:col>9</xdr:col>
      <xdr:colOff>419100</xdr:colOff>
      <xdr:row>10</xdr:row>
      <xdr:rowOff>152401</xdr:rowOff>
    </xdr:from>
    <xdr:to>
      <xdr:col>10</xdr:col>
      <xdr:colOff>85724</xdr:colOff>
      <xdr:row>12</xdr:row>
      <xdr:rowOff>38101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C72E6C9-FE78-47A1-931A-5265EC594444}"/>
            </a:ext>
          </a:extLst>
        </xdr:cNvPr>
        <xdr:cNvSpPr txBox="1"/>
      </xdr:nvSpPr>
      <xdr:spPr>
        <a:xfrm>
          <a:off x="6734175" y="2057401"/>
          <a:ext cx="476249" cy="2667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82%</a:t>
          </a:r>
        </a:p>
      </xdr:txBody>
    </xdr:sp>
    <xdr:clientData/>
  </xdr:twoCellAnchor>
  <xdr:twoCellAnchor>
    <xdr:from>
      <xdr:col>10</xdr:col>
      <xdr:colOff>514350</xdr:colOff>
      <xdr:row>10</xdr:row>
      <xdr:rowOff>0</xdr:rowOff>
    </xdr:from>
    <xdr:to>
      <xdr:col>11</xdr:col>
      <xdr:colOff>428625</xdr:colOff>
      <xdr:row>11</xdr:row>
      <xdr:rowOff>104775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49D981F-58C3-43B7-A985-19F691A85634}"/>
            </a:ext>
          </a:extLst>
        </xdr:cNvPr>
        <xdr:cNvSpPr txBox="1"/>
      </xdr:nvSpPr>
      <xdr:spPr>
        <a:xfrm>
          <a:off x="7639050" y="1905000"/>
          <a:ext cx="523875" cy="2952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89%</a:t>
          </a:r>
        </a:p>
      </xdr:txBody>
    </xdr:sp>
    <xdr:clientData/>
  </xdr:twoCellAnchor>
  <xdr:twoCellAnchor>
    <xdr:from>
      <xdr:col>12</xdr:col>
      <xdr:colOff>9525</xdr:colOff>
      <xdr:row>9</xdr:row>
      <xdr:rowOff>76200</xdr:rowOff>
    </xdr:from>
    <xdr:to>
      <xdr:col>12</xdr:col>
      <xdr:colOff>533400</xdr:colOff>
      <xdr:row>10</xdr:row>
      <xdr:rowOff>180975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BAD4102-CFEE-4044-B5A0-E84176D53040}"/>
            </a:ext>
          </a:extLst>
        </xdr:cNvPr>
        <xdr:cNvSpPr txBox="1"/>
      </xdr:nvSpPr>
      <xdr:spPr>
        <a:xfrm>
          <a:off x="8410575" y="1790700"/>
          <a:ext cx="523875" cy="2952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83%</a:t>
          </a:r>
        </a:p>
      </xdr:txBody>
    </xdr:sp>
    <xdr:clientData/>
  </xdr:twoCellAnchor>
  <xdr:twoCellAnchor>
    <xdr:from>
      <xdr:col>7</xdr:col>
      <xdr:colOff>428625</xdr:colOff>
      <xdr:row>15</xdr:row>
      <xdr:rowOff>133350</xdr:rowOff>
    </xdr:from>
    <xdr:to>
      <xdr:col>8</xdr:col>
      <xdr:colOff>161925</xdr:colOff>
      <xdr:row>17</xdr:row>
      <xdr:rowOff>47625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A20F599-58C3-4BF7-8851-984B41EBC514}"/>
            </a:ext>
          </a:extLst>
        </xdr:cNvPr>
        <xdr:cNvSpPr txBox="1"/>
      </xdr:nvSpPr>
      <xdr:spPr>
        <a:xfrm>
          <a:off x="5162550" y="2990850"/>
          <a:ext cx="485775" cy="29527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bg1"/>
              </a:solidFill>
            </a:rPr>
            <a:t>21%</a:t>
          </a:r>
        </a:p>
      </xdr:txBody>
    </xdr:sp>
    <xdr:clientData/>
  </xdr:twoCellAnchor>
  <xdr:twoCellAnchor>
    <xdr:from>
      <xdr:col>8</xdr:col>
      <xdr:colOff>428625</xdr:colOff>
      <xdr:row>15</xdr:row>
      <xdr:rowOff>47625</xdr:rowOff>
    </xdr:from>
    <xdr:to>
      <xdr:col>9</xdr:col>
      <xdr:colOff>0</xdr:colOff>
      <xdr:row>16</xdr:row>
      <xdr:rowOff>152400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CB77C54E-44C1-4109-9AC7-485D6B7F2822}"/>
            </a:ext>
          </a:extLst>
        </xdr:cNvPr>
        <xdr:cNvSpPr txBox="1"/>
      </xdr:nvSpPr>
      <xdr:spPr>
        <a:xfrm>
          <a:off x="5915025" y="2905125"/>
          <a:ext cx="400050" cy="2952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bg1"/>
              </a:solidFill>
            </a:rPr>
            <a:t>21%</a:t>
          </a:r>
        </a:p>
      </xdr:txBody>
    </xdr:sp>
    <xdr:clientData/>
  </xdr:twoCellAnchor>
  <xdr:twoCellAnchor>
    <xdr:from>
      <xdr:col>9</xdr:col>
      <xdr:colOff>428626</xdr:colOff>
      <xdr:row>15</xdr:row>
      <xdr:rowOff>76200</xdr:rowOff>
    </xdr:from>
    <xdr:to>
      <xdr:col>10</xdr:col>
      <xdr:colOff>76201</xdr:colOff>
      <xdr:row>16</xdr:row>
      <xdr:rowOff>142875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AB0D3F06-5F4D-416F-A4D3-78CEDEF60D32}"/>
            </a:ext>
          </a:extLst>
        </xdr:cNvPr>
        <xdr:cNvSpPr txBox="1"/>
      </xdr:nvSpPr>
      <xdr:spPr>
        <a:xfrm>
          <a:off x="6743701" y="2933700"/>
          <a:ext cx="457200" cy="2571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bg1"/>
              </a:solidFill>
            </a:rPr>
            <a:t>18%</a:t>
          </a:r>
        </a:p>
      </xdr:txBody>
    </xdr:sp>
    <xdr:clientData/>
  </xdr:twoCellAnchor>
  <xdr:twoCellAnchor>
    <xdr:from>
      <xdr:col>10</xdr:col>
      <xdr:colOff>466725</xdr:colOff>
      <xdr:row>15</xdr:row>
      <xdr:rowOff>76200</xdr:rowOff>
    </xdr:from>
    <xdr:to>
      <xdr:col>11</xdr:col>
      <xdr:colOff>381000</xdr:colOff>
      <xdr:row>16</xdr:row>
      <xdr:rowOff>180975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CE1A383-342F-4E57-AD89-ADB72550558E}"/>
            </a:ext>
          </a:extLst>
        </xdr:cNvPr>
        <xdr:cNvSpPr txBox="1"/>
      </xdr:nvSpPr>
      <xdr:spPr>
        <a:xfrm>
          <a:off x="7591425" y="2933700"/>
          <a:ext cx="523875" cy="2952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bg1"/>
              </a:solidFill>
            </a:rPr>
            <a:t>11%</a:t>
          </a:r>
        </a:p>
      </xdr:txBody>
    </xdr:sp>
    <xdr:clientData/>
  </xdr:twoCellAnchor>
  <xdr:twoCellAnchor>
    <xdr:from>
      <xdr:col>12</xdr:col>
      <xdr:colOff>47625</xdr:colOff>
      <xdr:row>15</xdr:row>
      <xdr:rowOff>28575</xdr:rowOff>
    </xdr:from>
    <xdr:to>
      <xdr:col>12</xdr:col>
      <xdr:colOff>571500</xdr:colOff>
      <xdr:row>16</xdr:row>
      <xdr:rowOff>133350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FBD2AAF-D68F-4008-9590-369B87216DA6}"/>
            </a:ext>
          </a:extLst>
        </xdr:cNvPr>
        <xdr:cNvSpPr txBox="1"/>
      </xdr:nvSpPr>
      <xdr:spPr>
        <a:xfrm>
          <a:off x="8448675" y="2886075"/>
          <a:ext cx="523875" cy="2952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bg1"/>
              </a:solidFill>
            </a:rPr>
            <a:t>17%</a:t>
          </a:r>
        </a:p>
      </xdr:txBody>
    </xdr:sp>
    <xdr:clientData/>
  </xdr:twoCellAnchor>
  <xdr:twoCellAnchor>
    <xdr:from>
      <xdr:col>13</xdr:col>
      <xdr:colOff>295275</xdr:colOff>
      <xdr:row>15</xdr:row>
      <xdr:rowOff>9525</xdr:rowOff>
    </xdr:from>
    <xdr:to>
      <xdr:col>14</xdr:col>
      <xdr:colOff>209550</xdr:colOff>
      <xdr:row>16</xdr:row>
      <xdr:rowOff>114300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42542E5-60C0-4884-B459-9C82EC681B6B}"/>
            </a:ext>
          </a:extLst>
        </xdr:cNvPr>
        <xdr:cNvSpPr txBox="1"/>
      </xdr:nvSpPr>
      <xdr:spPr>
        <a:xfrm>
          <a:off x="9305925" y="2867025"/>
          <a:ext cx="523875" cy="2952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bg1"/>
              </a:solidFill>
            </a:rPr>
            <a:t>14%</a:t>
          </a:r>
        </a:p>
      </xdr:txBody>
    </xdr:sp>
    <xdr:clientData/>
  </xdr:twoCellAnchor>
  <xdr:twoCellAnchor>
    <xdr:from>
      <xdr:col>13</xdr:col>
      <xdr:colOff>228600</xdr:colOff>
      <xdr:row>7</xdr:row>
      <xdr:rowOff>133350</xdr:rowOff>
    </xdr:from>
    <xdr:to>
      <xdr:col>14</xdr:col>
      <xdr:colOff>142875</xdr:colOff>
      <xdr:row>9</xdr:row>
      <xdr:rowOff>47625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186E5B6-B842-4999-A220-A7B6BC8EF4BF}"/>
            </a:ext>
          </a:extLst>
        </xdr:cNvPr>
        <xdr:cNvSpPr txBox="1"/>
      </xdr:nvSpPr>
      <xdr:spPr>
        <a:xfrm>
          <a:off x="9239250" y="1466850"/>
          <a:ext cx="523875" cy="2952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86%</a:t>
          </a:r>
        </a:p>
      </xdr:txBody>
    </xdr:sp>
    <xdr:clientData/>
  </xdr:twoCellAnchor>
  <xdr:twoCellAnchor>
    <xdr:from>
      <xdr:col>14</xdr:col>
      <xdr:colOff>333375</xdr:colOff>
      <xdr:row>15</xdr:row>
      <xdr:rowOff>28575</xdr:rowOff>
    </xdr:from>
    <xdr:to>
      <xdr:col>15</xdr:col>
      <xdr:colOff>247650</xdr:colOff>
      <xdr:row>16</xdr:row>
      <xdr:rowOff>133350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45006BFA-71F2-49B1-8752-D59CC51A0893}"/>
            </a:ext>
          </a:extLst>
        </xdr:cNvPr>
        <xdr:cNvSpPr txBox="1"/>
      </xdr:nvSpPr>
      <xdr:spPr>
        <a:xfrm>
          <a:off x="9953625" y="2886075"/>
          <a:ext cx="523875" cy="2952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bg1"/>
              </a:solidFill>
            </a:rPr>
            <a:t>12%</a:t>
          </a:r>
        </a:p>
      </xdr:txBody>
    </xdr:sp>
    <xdr:clientData/>
  </xdr:twoCellAnchor>
  <xdr:twoCellAnchor>
    <xdr:from>
      <xdr:col>14</xdr:col>
      <xdr:colOff>314325</xdr:colOff>
      <xdr:row>6</xdr:row>
      <xdr:rowOff>152400</xdr:rowOff>
    </xdr:from>
    <xdr:to>
      <xdr:col>15</xdr:col>
      <xdr:colOff>228600</xdr:colOff>
      <xdr:row>8</xdr:row>
      <xdr:rowOff>66675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E3206731-E160-4371-AEB4-0AFE42E4D38F}"/>
            </a:ext>
          </a:extLst>
        </xdr:cNvPr>
        <xdr:cNvSpPr txBox="1"/>
      </xdr:nvSpPr>
      <xdr:spPr>
        <a:xfrm>
          <a:off x="9934575" y="1295400"/>
          <a:ext cx="523875" cy="2952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88%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0.02031</cdr:x>
      <cdr:y>0</cdr:y>
    </cdr:from>
    <cdr:to>
      <cdr:x>0.07656</cdr:x>
      <cdr:y>0.69452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25B86DF-0D55-4FD8-A9CF-B7ECF545DC75}"/>
            </a:ext>
          </a:extLst>
        </cdr:cNvPr>
        <cdr:cNvSpPr txBox="1"/>
      </cdr:nvSpPr>
      <cdr:spPr>
        <a:xfrm xmlns:a="http://schemas.openxmlformats.org/drawingml/2006/main" rot="16200000">
          <a:off x="-971546" y="1095374"/>
          <a:ext cx="2533650" cy="342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Actuarial Accrued</a:t>
          </a:r>
          <a:r>
            <a:rPr lang="en-US" sz="1100" b="1" baseline="0"/>
            <a:t> Liability</a:t>
          </a:r>
          <a:endParaRPr lang="en-US" sz="11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2</xdr:row>
      <xdr:rowOff>0</xdr:rowOff>
    </xdr:from>
    <xdr:to>
      <xdr:col>18</xdr:col>
      <xdr:colOff>438149</xdr:colOff>
      <xdr:row>20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BC7D69-77B1-4E36-9CFF-E93A966BC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DB64D-7BF2-4E75-9FCE-F40DACCDAE60}">
  <dimension ref="G26:L34"/>
  <sheetViews>
    <sheetView workbookViewId="0">
      <selection activeCell="O31" sqref="O31"/>
    </sheetView>
  </sheetViews>
  <sheetFormatPr defaultRowHeight="15" x14ac:dyDescent="0.25"/>
  <cols>
    <col min="2" max="3" width="13.28515625" bestFit="1" customWidth="1"/>
    <col min="7" max="7" width="7.85546875" customWidth="1"/>
    <col min="8" max="8" width="11.28515625" customWidth="1"/>
    <col min="9" max="9" width="12.42578125" customWidth="1"/>
    <col min="10" max="10" width="12.140625" customWidth="1"/>
    <col min="12" max="12" width="10" customWidth="1"/>
  </cols>
  <sheetData>
    <row r="26" spans="7:12" ht="60" x14ac:dyDescent="0.25">
      <c r="G26" s="3" t="s">
        <v>4</v>
      </c>
      <c r="H26" s="9" t="s">
        <v>1</v>
      </c>
      <c r="I26" s="9" t="s">
        <v>0</v>
      </c>
      <c r="J26" s="9" t="s">
        <v>12</v>
      </c>
      <c r="K26" s="9" t="s">
        <v>13</v>
      </c>
      <c r="L26" s="9" t="s">
        <v>14</v>
      </c>
    </row>
    <row r="27" spans="7:12" x14ac:dyDescent="0.25">
      <c r="G27">
        <v>2014</v>
      </c>
      <c r="H27" s="2">
        <v>876413</v>
      </c>
      <c r="I27" s="2">
        <v>3328967</v>
      </c>
      <c r="J27" s="10">
        <f>+I27+H27</f>
        <v>4205380</v>
      </c>
      <c r="K27" s="6">
        <f>+I27/J27</f>
        <v>0.79159719216812752</v>
      </c>
      <c r="L27" s="6">
        <f>+H27/J27</f>
        <v>0.20840280783187251</v>
      </c>
    </row>
    <row r="28" spans="7:12" x14ac:dyDescent="0.25">
      <c r="G28">
        <v>2015</v>
      </c>
      <c r="H28" s="2">
        <v>1039517</v>
      </c>
      <c r="I28" s="2">
        <v>3802316</v>
      </c>
      <c r="J28" s="10">
        <f t="shared" ref="J28:J32" si="0">+I28+H28</f>
        <v>4841833</v>
      </c>
      <c r="K28" s="6">
        <f t="shared" ref="K28:K32" si="1">+I28/J28</f>
        <v>0.78530506938178168</v>
      </c>
      <c r="L28" s="6">
        <f t="shared" ref="L28:L32" si="2">+H28/J28</f>
        <v>0.21469493061821834</v>
      </c>
    </row>
    <row r="29" spans="7:12" x14ac:dyDescent="0.25">
      <c r="G29">
        <v>2016</v>
      </c>
      <c r="H29" s="2">
        <v>1016895</v>
      </c>
      <c r="I29" s="2">
        <v>4615017</v>
      </c>
      <c r="J29" s="10">
        <f t="shared" si="0"/>
        <v>5631912</v>
      </c>
      <c r="K29" s="6">
        <f t="shared" si="1"/>
        <v>0.81944053813340834</v>
      </c>
      <c r="L29" s="6">
        <f t="shared" si="2"/>
        <v>0.18055946186659166</v>
      </c>
    </row>
    <row r="30" spans="7:12" x14ac:dyDescent="0.25">
      <c r="G30">
        <v>2017</v>
      </c>
      <c r="H30" s="2">
        <v>701764</v>
      </c>
      <c r="I30" s="2">
        <v>5854709</v>
      </c>
      <c r="J30" s="10">
        <f t="shared" si="0"/>
        <v>6556473</v>
      </c>
      <c r="K30" s="6">
        <f t="shared" si="1"/>
        <v>0.89296623352220017</v>
      </c>
      <c r="L30" s="6">
        <f t="shared" si="2"/>
        <v>0.10703376647779987</v>
      </c>
    </row>
    <row r="31" spans="7:12" x14ac:dyDescent="0.25">
      <c r="G31">
        <v>2018</v>
      </c>
      <c r="H31" s="2">
        <v>1302999</v>
      </c>
      <c r="I31" s="2">
        <v>6387205</v>
      </c>
      <c r="J31" s="10">
        <f t="shared" si="0"/>
        <v>7690204</v>
      </c>
      <c r="K31" s="6">
        <f t="shared" si="1"/>
        <v>0.83056379258599644</v>
      </c>
      <c r="L31" s="6">
        <f t="shared" si="2"/>
        <v>0.16943620741400359</v>
      </c>
    </row>
    <row r="32" spans="7:12" x14ac:dyDescent="0.25">
      <c r="G32">
        <v>2019</v>
      </c>
      <c r="H32" s="2">
        <v>1300634</v>
      </c>
      <c r="I32" s="2">
        <v>8100844</v>
      </c>
      <c r="J32" s="10">
        <f t="shared" si="0"/>
        <v>9401478</v>
      </c>
      <c r="K32" s="6">
        <f t="shared" si="1"/>
        <v>0.86165643316933782</v>
      </c>
      <c r="L32" s="6">
        <f t="shared" si="2"/>
        <v>0.13834356683066215</v>
      </c>
    </row>
    <row r="33" spans="7:12" x14ac:dyDescent="0.25">
      <c r="G33">
        <v>2020</v>
      </c>
      <c r="H33" s="15">
        <f>11006117-9662166</f>
        <v>1343951</v>
      </c>
      <c r="I33" s="2">
        <v>9662166</v>
      </c>
      <c r="J33" s="10">
        <f>+I33+H33</f>
        <v>11006117</v>
      </c>
      <c r="K33" s="6">
        <f>+I33/J33</f>
        <v>0.8778905403240761</v>
      </c>
      <c r="L33" s="6">
        <f t="shared" ref="L33:L34" si="3">+H33/J33</f>
        <v>0.12210945967592385</v>
      </c>
    </row>
    <row r="34" spans="7:12" x14ac:dyDescent="0.25">
      <c r="G34">
        <v>2021</v>
      </c>
      <c r="H34" s="2">
        <v>1634872</v>
      </c>
      <c r="I34" s="2">
        <v>11846683</v>
      </c>
      <c r="J34" s="10">
        <f>+I34+H34</f>
        <v>13481555</v>
      </c>
      <c r="K34" s="6">
        <f>+I34/J34</f>
        <v>0.87873268328468046</v>
      </c>
      <c r="L34" s="6">
        <f t="shared" si="3"/>
        <v>0.12126731671531957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23467-9AC1-490E-9528-42428DC77110}">
  <dimension ref="A4:P33"/>
  <sheetViews>
    <sheetView tabSelected="1" workbookViewId="0">
      <selection activeCell="A4" sqref="A4"/>
    </sheetView>
  </sheetViews>
  <sheetFormatPr defaultRowHeight="15" x14ac:dyDescent="0.25"/>
  <cols>
    <col min="1" max="1" width="33.85546875" customWidth="1"/>
    <col min="2" max="2" width="3" customWidth="1"/>
    <col min="3" max="3" width="9.140625" customWidth="1"/>
    <col min="12" max="12" width="13.28515625" customWidth="1"/>
    <col min="13" max="13" width="9.140625" customWidth="1"/>
    <col min="14" max="14" width="10.5703125" customWidth="1"/>
    <col min="15" max="15" width="13.28515625" bestFit="1" customWidth="1"/>
    <col min="16" max="16" width="10.85546875" customWidth="1"/>
  </cols>
  <sheetData>
    <row r="4" spans="1:7" x14ac:dyDescent="0.25">
      <c r="A4" s="3"/>
      <c r="C4" s="4"/>
      <c r="D4" s="4"/>
      <c r="E4" s="4"/>
      <c r="F4" s="4"/>
      <c r="G4" s="4"/>
    </row>
    <row r="5" spans="1:7" ht="9.75" customHeight="1" x14ac:dyDescent="0.25"/>
    <row r="6" spans="1:7" x14ac:dyDescent="0.25">
      <c r="A6" s="3"/>
      <c r="C6" s="7"/>
      <c r="D6" s="7"/>
      <c r="E6" s="7"/>
      <c r="F6" s="7"/>
      <c r="G6" s="7"/>
    </row>
    <row r="7" spans="1:7" ht="10.5" customHeight="1" x14ac:dyDescent="0.25">
      <c r="A7" s="3"/>
      <c r="C7" s="7"/>
      <c r="D7" s="7"/>
      <c r="E7" s="7"/>
      <c r="F7" s="7"/>
      <c r="G7" s="7"/>
    </row>
    <row r="8" spans="1:7" x14ac:dyDescent="0.25">
      <c r="A8" s="3"/>
      <c r="C8" s="7"/>
      <c r="D8" s="7"/>
      <c r="E8" s="7"/>
      <c r="F8" s="7"/>
      <c r="G8" s="7"/>
    </row>
    <row r="9" spans="1:7" ht="9.75" customHeight="1" x14ac:dyDescent="0.25">
      <c r="A9" s="3"/>
      <c r="C9" s="7"/>
      <c r="D9" s="7"/>
      <c r="E9" s="7"/>
      <c r="F9" s="7"/>
      <c r="G9" s="7"/>
    </row>
    <row r="10" spans="1:7" x14ac:dyDescent="0.25">
      <c r="A10" s="3"/>
      <c r="C10" s="7"/>
      <c r="D10" s="7"/>
      <c r="E10" s="7"/>
      <c r="F10" s="7"/>
      <c r="G10" s="7"/>
    </row>
    <row r="11" spans="1:7" ht="9.75" customHeight="1" x14ac:dyDescent="0.25">
      <c r="A11" s="3"/>
    </row>
    <row r="12" spans="1:7" x14ac:dyDescent="0.25">
      <c r="A12" s="3"/>
      <c r="C12" s="5"/>
      <c r="D12" s="5"/>
      <c r="E12" s="7"/>
      <c r="F12" s="7"/>
      <c r="G12" s="7"/>
    </row>
    <row r="15" spans="1:7" x14ac:dyDescent="0.25">
      <c r="A15" s="12" t="s">
        <v>2</v>
      </c>
      <c r="B15" s="11"/>
      <c r="C15" s="11"/>
      <c r="D15" s="11"/>
      <c r="E15" s="11"/>
      <c r="F15" s="11"/>
      <c r="G15" s="11"/>
    </row>
    <row r="16" spans="1:7" x14ac:dyDescent="0.25">
      <c r="A16" s="12" t="s">
        <v>3</v>
      </c>
      <c r="B16" s="11"/>
      <c r="C16" s="11"/>
      <c r="D16" s="11"/>
      <c r="E16" s="11"/>
      <c r="F16" s="11"/>
      <c r="G16" s="11"/>
    </row>
    <row r="17" spans="1:16" ht="8.25" customHeight="1" x14ac:dyDescent="0.25"/>
    <row r="18" spans="1:16" x14ac:dyDescent="0.25">
      <c r="A18" s="3" t="s">
        <v>4</v>
      </c>
      <c r="C18" s="4">
        <v>2022</v>
      </c>
      <c r="D18" s="4">
        <v>2021</v>
      </c>
      <c r="E18" s="4">
        <v>2020</v>
      </c>
      <c r="F18" s="4">
        <v>2019</v>
      </c>
      <c r="G18" s="4">
        <v>2018</v>
      </c>
    </row>
    <row r="19" spans="1:16" ht="8.25" customHeight="1" x14ac:dyDescent="0.25">
      <c r="A19" s="3"/>
    </row>
    <row r="20" spans="1:16" x14ac:dyDescent="0.25">
      <c r="A20" s="3" t="s">
        <v>5</v>
      </c>
      <c r="C20" s="13">
        <v>7.0000000000000007E-2</v>
      </c>
      <c r="D20" s="13">
        <v>7.0000000000000007E-2</v>
      </c>
      <c r="E20" s="13">
        <v>7.0000000000000007E-2</v>
      </c>
      <c r="F20" s="13">
        <v>7.0000000000000007E-2</v>
      </c>
      <c r="G20" s="13">
        <v>7.0000000000000007E-2</v>
      </c>
    </row>
    <row r="21" spans="1:16" ht="7.5" customHeight="1" x14ac:dyDescent="0.25">
      <c r="A21" s="3"/>
      <c r="C21" s="3"/>
    </row>
    <row r="22" spans="1:16" x14ac:dyDescent="0.25">
      <c r="A22" s="3" t="s">
        <v>6</v>
      </c>
      <c r="C22" s="13">
        <v>0.14069999999999999</v>
      </c>
      <c r="D22" s="13">
        <v>0.14180000000000001</v>
      </c>
      <c r="E22" s="13">
        <v>0.14219999999999999</v>
      </c>
      <c r="F22" s="13">
        <v>0.14799999999999999</v>
      </c>
      <c r="G22" s="13">
        <v>0.14380000000000001</v>
      </c>
    </row>
    <row r="23" spans="1:16" ht="7.5" customHeight="1" x14ac:dyDescent="0.25">
      <c r="A23" s="3"/>
      <c r="C23" s="3"/>
    </row>
    <row r="24" spans="1:16" x14ac:dyDescent="0.25">
      <c r="A24" s="3" t="s">
        <v>7</v>
      </c>
      <c r="C24" s="13">
        <v>0.2114</v>
      </c>
      <c r="D24" s="14">
        <f>+D22+D20</f>
        <v>0.21180000000000002</v>
      </c>
      <c r="E24" s="14">
        <f>+E22+E20</f>
        <v>0.2122</v>
      </c>
      <c r="F24" s="14">
        <f>+F22+F20</f>
        <v>0.218</v>
      </c>
      <c r="G24" s="14">
        <f>+G22+G20</f>
        <v>0.21380000000000002</v>
      </c>
    </row>
    <row r="25" spans="1:16" ht="6.75" customHeight="1" x14ac:dyDescent="0.25">
      <c r="A25" s="3"/>
      <c r="C25" s="3"/>
    </row>
    <row r="26" spans="1:16" x14ac:dyDescent="0.25">
      <c r="A26" s="3" t="s">
        <v>17</v>
      </c>
      <c r="C26" s="4" t="s">
        <v>8</v>
      </c>
      <c r="D26" s="4" t="s">
        <v>8</v>
      </c>
      <c r="E26" s="4" t="s">
        <v>8</v>
      </c>
      <c r="F26" s="4" t="s">
        <v>8</v>
      </c>
      <c r="G26" s="13">
        <v>0.14119999999999999</v>
      </c>
    </row>
    <row r="28" spans="1:16" ht="45" x14ac:dyDescent="0.25">
      <c r="K28" s="3" t="s">
        <v>4</v>
      </c>
      <c r="L28" s="9" t="s">
        <v>9</v>
      </c>
      <c r="M28" s="9" t="s">
        <v>10</v>
      </c>
      <c r="N28" s="9" t="s">
        <v>11</v>
      </c>
      <c r="O28" s="9" t="s">
        <v>15</v>
      </c>
      <c r="P28" s="9" t="s">
        <v>16</v>
      </c>
    </row>
    <row r="29" spans="1:16" x14ac:dyDescent="0.25">
      <c r="K29">
        <v>2018</v>
      </c>
      <c r="L29" s="8">
        <v>0.14380000000000001</v>
      </c>
      <c r="M29" s="8">
        <v>0.14380000000000001</v>
      </c>
      <c r="N29" s="8">
        <v>0.14119999999999999</v>
      </c>
      <c r="O29" s="1">
        <v>3105550</v>
      </c>
      <c r="P29" s="1">
        <v>3256550</v>
      </c>
    </row>
    <row r="30" spans="1:16" x14ac:dyDescent="0.25">
      <c r="K30">
        <v>2019</v>
      </c>
      <c r="L30" s="8">
        <v>0.14799999999999999</v>
      </c>
      <c r="M30" s="8">
        <v>0.14799999999999999</v>
      </c>
      <c r="N30" s="8">
        <v>0.14799999999999999</v>
      </c>
      <c r="O30" s="1">
        <v>3561515</v>
      </c>
      <c r="P30" s="1">
        <v>3665609</v>
      </c>
    </row>
    <row r="31" spans="1:16" x14ac:dyDescent="0.25">
      <c r="K31">
        <v>2020</v>
      </c>
      <c r="L31" s="8">
        <v>0.14219999999999999</v>
      </c>
      <c r="M31" s="8">
        <v>0.14219999999999999</v>
      </c>
      <c r="N31" s="8">
        <v>0.14219999999999999</v>
      </c>
      <c r="O31" s="1">
        <v>4265561</v>
      </c>
      <c r="P31" s="1">
        <v>4490266</v>
      </c>
    </row>
    <row r="32" spans="1:16" x14ac:dyDescent="0.25">
      <c r="K32">
        <v>2021</v>
      </c>
      <c r="L32" s="7">
        <v>0.14180000000000001</v>
      </c>
      <c r="M32" s="7">
        <v>0.14180000000000001</v>
      </c>
      <c r="N32" s="7">
        <v>0.14180000000000001</v>
      </c>
      <c r="O32" s="1">
        <v>5096334</v>
      </c>
      <c r="P32" s="1">
        <v>5193394</v>
      </c>
    </row>
    <row r="33" spans="11:16" x14ac:dyDescent="0.25">
      <c r="K33">
        <v>2022</v>
      </c>
      <c r="L33" s="7">
        <v>0.14069999999999999</v>
      </c>
      <c r="M33" s="7">
        <v>0.14069999999999999</v>
      </c>
      <c r="N33" s="7">
        <v>0.14069999999999999</v>
      </c>
      <c r="O33" s="1">
        <v>8802581</v>
      </c>
      <c r="P33" s="1">
        <v>8973069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FB26E-98CA-42D6-9777-F4934EE74EA6}">
  <dimension ref="A1"/>
  <sheetViews>
    <sheetView workbookViewId="0">
      <selection activeCell="G35" sqref="G3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Actuarial Accrued Liability</vt:lpstr>
      <vt:lpstr>Actuarial DeterminContributions</vt:lpstr>
      <vt:lpstr>Sheet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Guard</dc:creator>
  <cp:lastModifiedBy>Alan Guard</cp:lastModifiedBy>
  <cp:lastPrinted>2020-09-30T16:33:10Z</cp:lastPrinted>
  <dcterms:created xsi:type="dcterms:W3CDTF">2020-09-03T14:09:17Z</dcterms:created>
  <dcterms:modified xsi:type="dcterms:W3CDTF">2023-06-22T19:44:38Z</dcterms:modified>
</cp:coreProperties>
</file>